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7975572B-59C6-45A6-BCF5-129E099596FE}" xr6:coauthVersionLast="47" xr6:coauthVersionMax="47" xr10:uidLastSave="{00000000-0000-0000-0000-000000000000}"/>
  <bookViews>
    <workbookView xWindow="-120" yWindow="-120" windowWidth="25440" windowHeight="15390" xr2:uid="{8928CD72-2751-4ADE-BCE0-1F4F9469C829}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9" i="1"/>
  <c r="J11" i="1"/>
  <c r="J17" i="1"/>
  <c r="J19" i="1"/>
  <c r="J25" i="1"/>
  <c r="J44" i="1"/>
  <c r="J50" i="1"/>
  <c r="J57" i="1"/>
  <c r="J58" i="1"/>
  <c r="J59" i="1"/>
</calcChain>
</file>

<file path=xl/sharedStrings.xml><?xml version="1.0" encoding="utf-8"?>
<sst xmlns="http://schemas.openxmlformats.org/spreadsheetml/2006/main" count="181" uniqueCount="116">
  <si>
    <t>PRODUCT DESCRIPTION</t>
  </si>
  <si>
    <t>PRODUCT</t>
  </si>
  <si>
    <t>FINISH</t>
  </si>
  <si>
    <t>DATE</t>
  </si>
  <si>
    <t>REV</t>
  </si>
  <si>
    <t>ACL220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</si>
  <si>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</si>
  <si>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</si>
  <si>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</si>
  <si>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</si>
  <si>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</si>
  <si>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</si>
  <si>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</si>
  <si>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</si>
  <si>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</si>
  <si>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</si>
  <si>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</si>
  <si>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</si>
  <si>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</si>
  <si>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</si>
  <si>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200 VESSA FIXED BRKT LH ASSY</t>
  </si>
  <si>
    <t>B1</t>
  </si>
  <si>
    <t>200 VESA FIXED BRKT LH</t>
  </si>
  <si>
    <t>6527-17</t>
  </si>
  <si>
    <t>SNAP CLIP FS ASSY</t>
  </si>
  <si>
    <t>2.2.1</t>
  </si>
  <si>
    <t>SNAP CLIP</t>
  </si>
  <si>
    <t>2.2.2</t>
  </si>
  <si>
    <t>BLACK NYLON CORD Ø1mm x 468mm LONG</t>
  </si>
  <si>
    <t>6527-32</t>
  </si>
  <si>
    <t>M5x10LG POZI CSK HEAD SCREW</t>
  </si>
  <si>
    <t>ZP+BP</t>
  </si>
  <si>
    <t>M5 TYPE-T NYLOC NUT</t>
  </si>
  <si>
    <t>200 VESA FIXED BRKT RH ASSY</t>
  </si>
  <si>
    <t>B2</t>
  </si>
  <si>
    <t>200 VESA FIXED BRKT RH</t>
  </si>
  <si>
    <t>6527-18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</si>
  <si>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</si>
  <si>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</si>
  <si>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</si>
  <si>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</si>
  <si>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</si>
  <si>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</si>
  <si>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</si>
  <si>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</si>
  <si>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</si>
  <si>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</si>
  <si>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</si>
  <si>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</si>
  <si>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</si>
  <si>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</si>
  <si>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</si>
  <si>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</si>
  <si>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</si>
  <si>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</si>
  <si>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</si>
  <si>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</si>
  <si>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</si>
  <si>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</si>
  <si>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</si>
  <si>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</si>
  <si>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</si>
  <si>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</si>
  <si>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</si>
  <si>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</si>
  <si>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</si>
  <si>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</si>
  <si>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</si>
  <si>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</si>
  <si>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</si>
  <si>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</si>
  <si>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ACL220 BOX ASSY</t>
  </si>
  <si>
    <t>--</t>
  </si>
  <si>
    <t>ACL220 4C BOX</t>
  </si>
  <si>
    <t>ACL220 YELLOW CAT No LABEL</t>
  </si>
  <si>
    <t>469357</t>
  </si>
  <si>
    <t>Ø1 1/2" (38mm) CLEAR PP SEAL LABEL (ON CTR)</t>
  </si>
  <si>
    <t>ARGOS OUTER BOX ASSY</t>
  </si>
  <si>
    <t>(700721)</t>
  </si>
  <si>
    <t>OUTER CARTON (ARGOS)</t>
  </si>
  <si>
    <t>(468432)</t>
  </si>
  <si>
    <t>ACL220 BREAK PACK LABEL</t>
  </si>
  <si>
    <t>CLEAR CELLOPHANE TAPE (OUTER CARTON)</t>
  </si>
  <si>
    <t>AS REQUIRED</t>
  </si>
  <si>
    <t>4.8 ZP+BP</t>
  </si>
  <si>
    <t>4.8 BZP</t>
  </si>
  <si>
    <t>13</t>
  </si>
  <si>
    <t>6527-BP</t>
  </si>
  <si>
    <t>6527-BO</t>
  </si>
  <si>
    <t>6527-68</t>
  </si>
  <si>
    <t>6527-BQ</t>
  </si>
  <si>
    <t>1.1.1</t>
  </si>
  <si>
    <t>AVF SMALL BACKPLATE</t>
  </si>
  <si>
    <t>6527-94</t>
  </si>
  <si>
    <t>6527-88</t>
  </si>
  <si>
    <t>701689</t>
  </si>
  <si>
    <t>200 FLAT MOUNT ASSY (CL200-v4)</t>
  </si>
  <si>
    <t>3A05ST6.3/60L</t>
  </si>
  <si>
    <t>Ø10 x 60LG WALL PLUG</t>
  </si>
  <si>
    <t>3DM6/10/60-HM</t>
  </si>
  <si>
    <t>CL200-v4 INSTRUCTION LEAFLET (EN)</t>
  </si>
  <si>
    <t>F7 PART No.</t>
  </si>
  <si>
    <t>3A08M6/10/H/0</t>
  </si>
  <si>
    <t>3A01M4/16/L/0</t>
  </si>
  <si>
    <t>3A01M4/30/L/0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</si>
  <si>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</si>
  <si>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</si>
  <si>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</si>
  <si>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</si>
  <si>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</si>
  <si>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</si>
  <si>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</si>
  <si>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ITEM WEIGHT (g)</t>
  </si>
  <si>
    <t>BZP</t>
  </si>
  <si>
    <t>TRACK LABEL (ADHERE TO REAR OF 6527-94)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</si>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</sst>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u/>
      <sz val="13"/>
      <color theme="8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2" fontId="17" fillId="0" borderId="4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34D4DE6D-3A26-4188-8515-9AAC7D94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7428-48C8-4A7E-A77A-88F847605B86}">
  <sheetPr>
    <pageSetUpPr fitToPage="1"/>
  </sheetPr>
  <dimension ref="A1:M5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1" width="120" style="6" customWidth="1"/>
    <col min="12" max="16384" width="9.140625" style="5"/>
  </cols>
  <sheetData>
    <row r="1" spans="1:13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3" s="1" customFormat="1" ht="33" customHeight="1" thickBot="1" x14ac:dyDescent="0.3">
      <c r="A2" s="10"/>
      <c r="B2" s="11" t="s">
        <v>96</v>
      </c>
      <c r="C2" s="12" t="s">
        <v>5</v>
      </c>
      <c r="D2" s="12" t="s">
        <v>6</v>
      </c>
      <c r="E2" s="12"/>
      <c r="F2" s="13">
        <v>46262</v>
      </c>
      <c r="G2" s="14" t="s">
        <v>86</v>
      </c>
      <c r="H2" s="12"/>
      <c r="I2" s="12"/>
      <c r="J2" s="14"/>
      <c r="K2" s="6"/>
    </row>
    <row r="3" spans="1:13" s="2" customFormat="1" ht="49.5" x14ac:dyDescent="0.25">
      <c r="A3" s="8" t="s">
        <v>7</v>
      </c>
      <c r="B3" s="9" t="s">
        <v>8</v>
      </c>
      <c r="C3" s="63" t="s">
        <v>9</v>
      </c>
      <c r="D3" s="2" t="s">
        <v>2</v>
      </c>
      <c r="E3" s="2" t="s">
        <v>10</v>
      </c>
      <c r="F3" s="2" t="s">
        <v>11</v>
      </c>
      <c r="G3" s="63" t="s">
        <v>4</v>
      </c>
      <c r="H3" s="63" t="s">
        <v>101</v>
      </c>
      <c r="I3" s="2" t="s">
        <v>12</v>
      </c>
      <c r="J3" s="2" t="s">
        <v>112</v>
      </c>
      <c r="K3" s="9"/>
      <c r="L3" s="64"/>
      <c r="M3" s="64"/>
    </row>
    <row r="4" spans="1:13" s="27" customFormat="1" x14ac:dyDescent="0.25">
      <c r="A4" s="43">
        <v>1</v>
      </c>
      <c r="B4" s="26" t="s">
        <v>13</v>
      </c>
      <c r="C4" s="27" t="s">
        <v>14</v>
      </c>
      <c r="F4" s="27">
        <v>1</v>
      </c>
      <c r="G4" s="27" t="s">
        <v>14</v>
      </c>
      <c r="H4" s="47"/>
      <c r="J4" s="59">
        <f>SUM(F7*J7)+(F5*J5)</f>
        <v>2997</v>
      </c>
      <c r="K4" s="65"/>
    </row>
    <row r="5" spans="1:13" s="42" customFormat="1" x14ac:dyDescent="0.2">
      <c r="A5" s="29">
        <v>1.1000000000000001</v>
      </c>
      <c r="B5" s="30" t="s">
        <v>92</v>
      </c>
      <c r="C5" s="29" t="s">
        <v>93</v>
      </c>
      <c r="D5" s="16"/>
      <c r="E5" s="3"/>
      <c r="F5" s="29">
        <v>1</v>
      </c>
      <c r="G5" s="31" t="s">
        <v>17</v>
      </c>
      <c r="H5" s="48"/>
      <c r="I5" s="3" t="s">
        <v>18</v>
      </c>
      <c r="J5" s="58">
        <f>SUMPRODUCT(F6:F7,J6:J7)</f>
        <v>1998</v>
      </c>
      <c r="K5" s="65"/>
    </row>
    <row r="6" spans="1:13" s="2" customFormat="1" x14ac:dyDescent="0.25">
      <c r="A6" s="17" t="s">
        <v>91</v>
      </c>
      <c r="B6" s="18" t="s">
        <v>15</v>
      </c>
      <c r="C6" s="17" t="s">
        <v>94</v>
      </c>
      <c r="D6" s="19" t="s">
        <v>16</v>
      </c>
      <c r="E6" s="20"/>
      <c r="F6" s="17">
        <v>1</v>
      </c>
      <c r="G6" s="7" t="s">
        <v>115</v>
      </c>
      <c r="H6" s="46"/>
      <c r="I6" s="20"/>
      <c r="J6" s="37">
        <v>999</v>
      </c>
      <c r="K6" s="65"/>
    </row>
    <row r="7" spans="1:13" customFormat="1" ht="16.5" customHeight="1" x14ac:dyDescent="0.25">
      <c r="A7" s="17">
        <v>1.2</v>
      </c>
      <c r="B7" s="21" t="s">
        <v>114</v>
      </c>
      <c r="C7" s="22" t="s">
        <v>19</v>
      </c>
      <c r="D7" s="18"/>
      <c r="E7" s="17"/>
      <c r="F7" s="17">
        <v>1</v>
      </c>
      <c r="G7" s="23" t="s">
        <v>17</v>
      </c>
      <c r="H7" s="46"/>
      <c r="I7" s="39"/>
      <c r="J7" s="37">
        <v>999</v>
      </c>
      <c r="K7" s="65"/>
    </row>
    <row r="8" spans="1:13" s="2" customFormat="1" x14ac:dyDescent="0.25">
      <c r="A8" s="17"/>
      <c r="B8" s="18"/>
      <c r="C8" s="17"/>
      <c r="D8" s="19"/>
      <c r="E8" s="20"/>
      <c r="F8" s="17"/>
      <c r="G8" s="7"/>
      <c r="H8" s="46"/>
      <c r="I8" s="20"/>
      <c r="K8" s="65"/>
    </row>
    <row r="9" spans="1:13" ht="16.5" customHeight="1" x14ac:dyDescent="0.25">
      <c r="A9" s="24">
        <v>2</v>
      </c>
      <c r="B9" s="25" t="s">
        <v>20</v>
      </c>
      <c r="C9" s="24" t="s">
        <v>87</v>
      </c>
      <c r="D9" s="26"/>
      <c r="E9" s="27"/>
      <c r="F9" s="24">
        <v>1</v>
      </c>
      <c r="G9" s="28" t="s">
        <v>17</v>
      </c>
      <c r="H9" s="47"/>
      <c r="I9" s="27" t="s">
        <v>21</v>
      </c>
      <c r="J9" s="59">
        <f>SUM(F10*J10)+(F11*J11)+(F14*J14)+(F15*J15)</f>
        <v>4995</v>
      </c>
    </row>
    <row r="10" spans="1:13" ht="16.5" customHeight="1" x14ac:dyDescent="0.25">
      <c r="A10" s="17">
        <v>2.1</v>
      </c>
      <c r="B10" s="18" t="s">
        <v>22</v>
      </c>
      <c r="C10" s="17" t="s">
        <v>23</v>
      </c>
      <c r="D10" s="19" t="s">
        <v>16</v>
      </c>
      <c r="E10" s="20"/>
      <c r="F10" s="17">
        <v>1</v>
      </c>
      <c r="G10" s="7" t="s">
        <v>17</v>
      </c>
      <c r="H10" s="46"/>
      <c r="I10" s="20"/>
      <c r="J10" s="37">
        <v>999</v>
      </c>
    </row>
    <row r="11" spans="1:13" ht="16.5" customHeight="1" x14ac:dyDescent="0.25">
      <c r="A11" s="29">
        <v>2.2000000000000002</v>
      </c>
      <c r="B11" s="30" t="s">
        <v>24</v>
      </c>
      <c r="C11" s="29" t="s">
        <v>88</v>
      </c>
      <c r="D11" s="16"/>
      <c r="E11" s="3"/>
      <c r="F11" s="29">
        <v>1</v>
      </c>
      <c r="G11" s="31" t="s">
        <v>17</v>
      </c>
      <c r="H11" s="48"/>
      <c r="I11" s="3"/>
      <c r="J11" s="60">
        <f>SUM(F12*J12)+(F13*J13)</f>
        <v>1998</v>
      </c>
    </row>
    <row r="12" spans="1:13" ht="16.5" customHeight="1" x14ac:dyDescent="0.25">
      <c r="A12" s="17" t="s">
        <v>25</v>
      </c>
      <c r="B12" s="18" t="s">
        <v>26</v>
      </c>
      <c r="C12" s="17" t="s">
        <v>89</v>
      </c>
      <c r="D12" s="32" t="s">
        <v>66</v>
      </c>
      <c r="E12" s="20"/>
      <c r="F12" s="17">
        <v>1</v>
      </c>
      <c r="G12" s="7" t="s">
        <v>17</v>
      </c>
      <c r="H12" s="46"/>
      <c r="I12" s="20"/>
      <c r="J12" s="37">
        <v>999</v>
      </c>
    </row>
    <row r="13" spans="1:13" ht="16.5" customHeight="1" x14ac:dyDescent="0.25">
      <c r="A13" s="17" t="s">
        <v>27</v>
      </c>
      <c r="B13" s="18" t="s">
        <v>28</v>
      </c>
      <c r="C13" s="17" t="s">
        <v>29</v>
      </c>
      <c r="D13" s="32"/>
      <c r="E13" s="3"/>
      <c r="F13" s="17">
        <v>1</v>
      </c>
      <c r="G13" s="7" t="s">
        <v>14</v>
      </c>
      <c r="H13" s="46"/>
      <c r="I13" s="3"/>
      <c r="J13" s="37">
        <v>999</v>
      </c>
    </row>
    <row r="14" spans="1:13" ht="16.5" customHeight="1" x14ac:dyDescent="0.25">
      <c r="A14" s="17">
        <v>2.2999999999999998</v>
      </c>
      <c r="B14" s="18" t="s">
        <v>30</v>
      </c>
      <c r="C14" s="49">
        <v>400691</v>
      </c>
      <c r="D14" s="32" t="s">
        <v>84</v>
      </c>
      <c r="E14" s="20"/>
      <c r="F14" s="17">
        <v>1</v>
      </c>
      <c r="G14" s="7" t="s">
        <v>14</v>
      </c>
      <c r="H14" s="46" t="s">
        <v>102</v>
      </c>
      <c r="I14" s="20"/>
      <c r="J14" s="37">
        <v>999</v>
      </c>
    </row>
    <row r="15" spans="1:13" ht="16.5" customHeight="1" x14ac:dyDescent="0.25">
      <c r="A15" s="17">
        <v>2.4</v>
      </c>
      <c r="B15" s="18" t="s">
        <v>32</v>
      </c>
      <c r="C15" s="17">
        <v>400643</v>
      </c>
      <c r="D15" s="32" t="s">
        <v>31</v>
      </c>
      <c r="E15" s="20"/>
      <c r="F15" s="17">
        <v>1</v>
      </c>
      <c r="G15" s="7" t="s">
        <v>14</v>
      </c>
      <c r="H15" s="46"/>
      <c r="I15" s="20"/>
      <c r="J15" s="37">
        <v>999</v>
      </c>
    </row>
    <row r="16" spans="1:13" ht="16.5" customHeight="1" x14ac:dyDescent="0.25">
      <c r="A16" s="17"/>
      <c r="B16" s="18"/>
      <c r="C16" s="17"/>
      <c r="D16" s="19"/>
      <c r="E16" s="20"/>
      <c r="F16" s="17"/>
      <c r="H16" s="46"/>
      <c r="I16" s="20"/>
    </row>
    <row r="17" spans="1:11" ht="16.5" customHeight="1" x14ac:dyDescent="0.25">
      <c r="A17" s="24">
        <v>3</v>
      </c>
      <c r="B17" s="25" t="s">
        <v>33</v>
      </c>
      <c r="C17" s="24" t="s">
        <v>90</v>
      </c>
      <c r="D17" s="26"/>
      <c r="E17" s="27"/>
      <c r="F17" s="24">
        <v>1</v>
      </c>
      <c r="G17" s="28" t="s">
        <v>17</v>
      </c>
      <c r="H17" s="47"/>
      <c r="I17" s="27" t="s">
        <v>34</v>
      </c>
      <c r="J17" s="59">
        <f>SUM(F18*J18)+(F19*J19)+(F22*J22)+(F23*J23)</f>
        <v>4995</v>
      </c>
    </row>
    <row r="18" spans="1:11" ht="16.5" customHeight="1" x14ac:dyDescent="0.25">
      <c r="A18" s="17">
        <v>3.1</v>
      </c>
      <c r="B18" s="18" t="s">
        <v>35</v>
      </c>
      <c r="C18" s="17" t="s">
        <v>36</v>
      </c>
      <c r="D18" s="19" t="s">
        <v>16</v>
      </c>
      <c r="E18" s="20"/>
      <c r="F18" s="17">
        <v>1</v>
      </c>
      <c r="G18" s="7" t="s">
        <v>17</v>
      </c>
      <c r="H18" s="46"/>
      <c r="I18" s="20"/>
      <c r="J18" s="37">
        <v>999</v>
      </c>
    </row>
    <row r="19" spans="1:11" ht="16.5" customHeight="1" x14ac:dyDescent="0.25">
      <c r="A19" s="29">
        <v>3.2</v>
      </c>
      <c r="B19" s="30" t="s">
        <v>24</v>
      </c>
      <c r="C19" s="29" t="s">
        <v>88</v>
      </c>
      <c r="D19" s="16"/>
      <c r="E19" s="3"/>
      <c r="F19" s="29">
        <v>1</v>
      </c>
      <c r="G19" s="31" t="s">
        <v>17</v>
      </c>
      <c r="H19" s="48"/>
      <c r="I19" s="3"/>
      <c r="J19" s="60">
        <f>SUM(F20*J20)+(F21*J21)</f>
        <v>1998</v>
      </c>
    </row>
    <row r="20" spans="1:11" ht="16.5" customHeight="1" x14ac:dyDescent="0.25">
      <c r="A20" s="17" t="s">
        <v>37</v>
      </c>
      <c r="B20" s="18" t="s">
        <v>26</v>
      </c>
      <c r="C20" s="17" t="s">
        <v>89</v>
      </c>
      <c r="D20" s="32" t="s">
        <v>66</v>
      </c>
      <c r="E20" s="20"/>
      <c r="F20" s="17">
        <v>1</v>
      </c>
      <c r="G20" s="7" t="s">
        <v>17</v>
      </c>
      <c r="H20" s="46"/>
      <c r="I20" s="20"/>
      <c r="J20" s="37">
        <v>999</v>
      </c>
    </row>
    <row r="21" spans="1:11" ht="16.5" customHeight="1" x14ac:dyDescent="0.25">
      <c r="A21" s="17" t="s">
        <v>38</v>
      </c>
      <c r="B21" s="18" t="s">
        <v>28</v>
      </c>
      <c r="C21" s="17" t="s">
        <v>29</v>
      </c>
      <c r="D21" s="32"/>
      <c r="E21" s="3"/>
      <c r="F21" s="17">
        <v>1</v>
      </c>
      <c r="G21" s="7" t="s">
        <v>14</v>
      </c>
      <c r="H21" s="46"/>
      <c r="I21" s="20"/>
      <c r="J21" s="37">
        <v>999</v>
      </c>
    </row>
    <row r="22" spans="1:11" ht="16.5" customHeight="1" x14ac:dyDescent="0.25">
      <c r="A22" s="17">
        <v>3.3</v>
      </c>
      <c r="B22" s="18" t="s">
        <v>30</v>
      </c>
      <c r="C22" s="49">
        <v>400691</v>
      </c>
      <c r="D22" s="32" t="s">
        <v>84</v>
      </c>
      <c r="E22" s="20"/>
      <c r="F22" s="17">
        <v>1</v>
      </c>
      <c r="G22" s="7" t="s">
        <v>14</v>
      </c>
      <c r="H22" s="46" t="s">
        <v>102</v>
      </c>
      <c r="I22" s="20"/>
      <c r="J22" s="37">
        <v>999</v>
      </c>
    </row>
    <row r="23" spans="1:11" ht="16.5" customHeight="1" x14ac:dyDescent="0.25">
      <c r="A23" s="17">
        <v>3.4</v>
      </c>
      <c r="B23" s="18" t="s">
        <v>32</v>
      </c>
      <c r="C23" s="17">
        <v>400643</v>
      </c>
      <c r="D23" s="32" t="s">
        <v>31</v>
      </c>
      <c r="E23" s="20"/>
      <c r="F23" s="17">
        <v>1</v>
      </c>
      <c r="G23" s="7" t="s">
        <v>14</v>
      </c>
      <c r="H23" s="46"/>
      <c r="I23" s="20"/>
      <c r="J23" s="37">
        <v>999</v>
      </c>
    </row>
    <row r="24" spans="1:11" ht="16.5" customHeight="1" x14ac:dyDescent="0.25">
      <c r="A24" s="17"/>
      <c r="B24" s="18"/>
      <c r="C24" s="17"/>
      <c r="D24" s="19"/>
      <c r="E24" s="20"/>
      <c r="F24" s="17"/>
      <c r="H24" s="46"/>
      <c r="I24" s="20"/>
    </row>
    <row r="25" spans="1:11" s="1" customFormat="1" ht="16.5" customHeight="1" x14ac:dyDescent="0.25">
      <c r="A25" s="15">
        <v>4</v>
      </c>
      <c r="B25" s="16" t="s">
        <v>39</v>
      </c>
      <c r="C25" s="3" t="s">
        <v>14</v>
      </c>
      <c r="D25" s="16"/>
      <c r="E25" s="3"/>
      <c r="F25" s="3">
        <v>1</v>
      </c>
      <c r="G25" s="31" t="s">
        <v>14</v>
      </c>
      <c r="H25" s="48"/>
      <c r="I25" s="3"/>
      <c r="J25" s="55">
        <f>SUMPRODUCT(F26:F38,J26:J38)</f>
        <v>46953</v>
      </c>
      <c r="K25" s="6"/>
    </row>
    <row r="26" spans="1:11" s="1" customFormat="1" ht="16.5" customHeight="1" x14ac:dyDescent="0.25">
      <c r="A26" s="17">
        <v>4.0999999999999996</v>
      </c>
      <c r="B26" s="18" t="s">
        <v>40</v>
      </c>
      <c r="C26" s="17">
        <v>440163</v>
      </c>
      <c r="D26" s="19" t="s">
        <v>41</v>
      </c>
      <c r="E26" s="20" t="s">
        <v>42</v>
      </c>
      <c r="F26" s="17">
        <v>4</v>
      </c>
      <c r="G26" s="7" t="s">
        <v>17</v>
      </c>
      <c r="H26" s="46"/>
      <c r="I26" s="20"/>
      <c r="J26" s="37">
        <v>999</v>
      </c>
      <c r="K26" s="6"/>
    </row>
    <row r="27" spans="1:11" s="1" customFormat="1" ht="16.5" customHeight="1" x14ac:dyDescent="0.25">
      <c r="A27" s="17">
        <v>4.2</v>
      </c>
      <c r="B27" s="18" t="s">
        <v>43</v>
      </c>
      <c r="C27" s="17">
        <v>440164</v>
      </c>
      <c r="D27" s="19" t="s">
        <v>41</v>
      </c>
      <c r="E27" s="20" t="s">
        <v>44</v>
      </c>
      <c r="F27" s="17">
        <v>4</v>
      </c>
      <c r="G27" s="7" t="s">
        <v>17</v>
      </c>
      <c r="H27" s="46"/>
      <c r="I27" s="20"/>
      <c r="J27" s="37">
        <v>999</v>
      </c>
      <c r="K27" s="6"/>
    </row>
    <row r="28" spans="1:11" s="1" customFormat="1" ht="16.5" customHeight="1" x14ac:dyDescent="0.25">
      <c r="A28" s="17">
        <v>4.3</v>
      </c>
      <c r="B28" s="18" t="s">
        <v>45</v>
      </c>
      <c r="C28" s="17">
        <v>440185</v>
      </c>
      <c r="D28" s="19" t="s">
        <v>46</v>
      </c>
      <c r="E28" s="20" t="s">
        <v>47</v>
      </c>
      <c r="F28" s="17">
        <v>4</v>
      </c>
      <c r="G28" s="7" t="s">
        <v>17</v>
      </c>
      <c r="H28" s="46"/>
      <c r="I28" s="20"/>
      <c r="J28" s="37">
        <v>999</v>
      </c>
      <c r="K28" s="6"/>
    </row>
    <row r="29" spans="1:11" s="1" customFormat="1" ht="16.5" customHeight="1" x14ac:dyDescent="0.25">
      <c r="A29" s="17">
        <v>4.4000000000000004</v>
      </c>
      <c r="B29" s="18" t="s">
        <v>48</v>
      </c>
      <c r="C29" s="17">
        <v>440188</v>
      </c>
      <c r="D29" s="19" t="s">
        <v>49</v>
      </c>
      <c r="E29" s="20" t="s">
        <v>50</v>
      </c>
      <c r="F29" s="17">
        <v>4</v>
      </c>
      <c r="G29" s="7" t="s">
        <v>17</v>
      </c>
      <c r="H29" s="46"/>
      <c r="I29" s="20"/>
      <c r="J29" s="37">
        <v>999</v>
      </c>
      <c r="K29" s="6"/>
    </row>
    <row r="30" spans="1:11" s="1" customFormat="1" ht="16.5" customHeight="1" x14ac:dyDescent="0.25">
      <c r="A30" s="17">
        <v>4.5</v>
      </c>
      <c r="B30" s="18" t="s">
        <v>51</v>
      </c>
      <c r="C30" s="49">
        <v>400477</v>
      </c>
      <c r="D30" s="19" t="s">
        <v>85</v>
      </c>
      <c r="E30" s="20" t="s">
        <v>52</v>
      </c>
      <c r="F30" s="17">
        <v>4</v>
      </c>
      <c r="G30" s="7" t="s">
        <v>14</v>
      </c>
      <c r="H30" s="46" t="s">
        <v>103</v>
      </c>
      <c r="I30" s="20"/>
      <c r="J30" s="37">
        <v>999</v>
      </c>
      <c r="K30" s="6"/>
    </row>
    <row r="31" spans="1:11" s="1" customFormat="1" ht="16.5" customHeight="1" x14ac:dyDescent="0.25">
      <c r="A31" s="17">
        <v>4.5999999999999996</v>
      </c>
      <c r="B31" s="18" t="s">
        <v>53</v>
      </c>
      <c r="C31" s="49">
        <v>400545</v>
      </c>
      <c r="D31" s="19" t="s">
        <v>85</v>
      </c>
      <c r="E31" s="20" t="s">
        <v>54</v>
      </c>
      <c r="F31" s="17">
        <v>4</v>
      </c>
      <c r="G31" s="7" t="s">
        <v>14</v>
      </c>
      <c r="H31" s="46" t="s">
        <v>104</v>
      </c>
      <c r="I31" s="20"/>
      <c r="J31" s="37">
        <v>999</v>
      </c>
      <c r="K31" s="6"/>
    </row>
    <row r="32" spans="1:11" s="1" customFormat="1" ht="16.5" customHeight="1" x14ac:dyDescent="0.25">
      <c r="A32" s="17">
        <v>4.7</v>
      </c>
      <c r="B32" s="18" t="s">
        <v>55</v>
      </c>
      <c r="C32" s="49">
        <v>400457</v>
      </c>
      <c r="D32" s="19" t="s">
        <v>85</v>
      </c>
      <c r="E32" s="20" t="s">
        <v>56</v>
      </c>
      <c r="F32" s="17">
        <v>4</v>
      </c>
      <c r="G32" s="7" t="s">
        <v>14</v>
      </c>
      <c r="H32" s="46" t="s">
        <v>105</v>
      </c>
      <c r="I32" s="20"/>
      <c r="J32" s="37">
        <v>999</v>
      </c>
      <c r="K32" s="6"/>
    </row>
    <row r="33" spans="1:11" s="1" customFormat="1" ht="16.5" customHeight="1" x14ac:dyDescent="0.25">
      <c r="A33" s="17">
        <v>4.8</v>
      </c>
      <c r="B33" s="18" t="s">
        <v>57</v>
      </c>
      <c r="C33" s="49">
        <v>400652</v>
      </c>
      <c r="D33" s="19" t="s">
        <v>85</v>
      </c>
      <c r="E33" s="20" t="s">
        <v>58</v>
      </c>
      <c r="F33" s="17">
        <v>4</v>
      </c>
      <c r="G33" s="7" t="s">
        <v>14</v>
      </c>
      <c r="H33" s="46" t="s">
        <v>106</v>
      </c>
      <c r="I33" s="20"/>
      <c r="J33" s="37">
        <v>999</v>
      </c>
      <c r="K33" s="6"/>
    </row>
    <row r="34" spans="1:11" s="1" customFormat="1" ht="16.5" customHeight="1" x14ac:dyDescent="0.25">
      <c r="A34" s="17">
        <v>4.9000000000000004</v>
      </c>
      <c r="B34" s="18" t="s">
        <v>59</v>
      </c>
      <c r="C34" s="49">
        <v>400551</v>
      </c>
      <c r="D34" s="19" t="s">
        <v>85</v>
      </c>
      <c r="E34" s="20" t="s">
        <v>60</v>
      </c>
      <c r="F34" s="17">
        <v>4</v>
      </c>
      <c r="G34" s="7" t="s">
        <v>14</v>
      </c>
      <c r="H34" s="46" t="s">
        <v>107</v>
      </c>
      <c r="I34" s="20"/>
      <c r="J34" s="37">
        <v>999</v>
      </c>
      <c r="K34" s="6"/>
    </row>
    <row r="35" spans="1:11" s="1" customFormat="1" ht="16.5" customHeight="1" x14ac:dyDescent="0.25">
      <c r="A35" s="33" t="s">
        <v>61</v>
      </c>
      <c r="B35" s="18" t="s">
        <v>62</v>
      </c>
      <c r="C35" s="49">
        <v>400608</v>
      </c>
      <c r="D35" s="19" t="s">
        <v>85</v>
      </c>
      <c r="E35" s="20" t="s">
        <v>63</v>
      </c>
      <c r="F35" s="17">
        <v>4</v>
      </c>
      <c r="G35" s="7" t="s">
        <v>14</v>
      </c>
      <c r="H35" s="46" t="s">
        <v>108</v>
      </c>
      <c r="I35" s="20"/>
      <c r="J35" s="37">
        <v>999</v>
      </c>
      <c r="K35" s="6"/>
    </row>
    <row r="36" spans="1:11" s="1" customFormat="1" ht="16.5" customHeight="1" x14ac:dyDescent="0.25">
      <c r="A36" s="17">
        <v>4.1100000000000003</v>
      </c>
      <c r="B36" s="18" t="s">
        <v>64</v>
      </c>
      <c r="C36" s="49">
        <v>400765</v>
      </c>
      <c r="D36" s="19" t="s">
        <v>113</v>
      </c>
      <c r="E36" s="20" t="s">
        <v>65</v>
      </c>
      <c r="F36" s="17">
        <v>3</v>
      </c>
      <c r="G36" s="7" t="s">
        <v>14</v>
      </c>
      <c r="H36" s="46" t="s">
        <v>97</v>
      </c>
      <c r="I36" s="20"/>
      <c r="J36" s="37">
        <v>999</v>
      </c>
      <c r="K36" s="6"/>
    </row>
    <row r="37" spans="1:11" s="1" customFormat="1" ht="16.5" customHeight="1" x14ac:dyDescent="0.25">
      <c r="A37" s="17">
        <v>4.12</v>
      </c>
      <c r="B37" s="18" t="s">
        <v>98</v>
      </c>
      <c r="C37" s="49">
        <v>481822</v>
      </c>
      <c r="D37" s="19"/>
      <c r="E37" s="20" t="s">
        <v>66</v>
      </c>
      <c r="F37" s="17">
        <v>3</v>
      </c>
      <c r="G37" s="7" t="s">
        <v>14</v>
      </c>
      <c r="H37" s="46" t="s">
        <v>99</v>
      </c>
      <c r="I37" s="20"/>
      <c r="J37" s="37">
        <v>999</v>
      </c>
      <c r="K37" s="6"/>
    </row>
    <row r="38" spans="1:11" s="1" customFormat="1" ht="16.5" customHeight="1" x14ac:dyDescent="0.25">
      <c r="A38" s="17">
        <v>4.13</v>
      </c>
      <c r="B38" s="18" t="s">
        <v>67</v>
      </c>
      <c r="C38" s="40" t="s">
        <v>68</v>
      </c>
      <c r="D38" s="19"/>
      <c r="E38" s="20"/>
      <c r="F38" s="17">
        <v>1</v>
      </c>
      <c r="G38" s="7" t="s">
        <v>17</v>
      </c>
      <c r="H38" s="20"/>
      <c r="I38" s="20"/>
      <c r="J38" s="37">
        <v>999</v>
      </c>
      <c r="K38" s="6"/>
    </row>
    <row r="39" spans="1:11" ht="16.5" customHeight="1" x14ac:dyDescent="0.25">
      <c r="A39" s="17"/>
      <c r="B39" s="18"/>
      <c r="C39" s="33"/>
      <c r="D39" s="19"/>
      <c r="E39" s="20"/>
      <c r="F39" s="17"/>
      <c r="H39" s="17"/>
      <c r="I39" s="20"/>
    </row>
    <row r="40" spans="1:11" ht="16.5" customHeight="1" x14ac:dyDescent="0.25">
      <c r="A40" s="17">
        <v>5</v>
      </c>
      <c r="B40" s="19" t="s">
        <v>100</v>
      </c>
      <c r="C40" s="44">
        <v>472817</v>
      </c>
      <c r="D40" s="19"/>
      <c r="E40" s="20"/>
      <c r="F40" s="20">
        <v>1</v>
      </c>
      <c r="G40" s="7" t="s">
        <v>17</v>
      </c>
      <c r="I40" s="20"/>
      <c r="J40" s="56">
        <v>999</v>
      </c>
    </row>
    <row r="41" spans="1:11" ht="16.5" customHeight="1" x14ac:dyDescent="0.25">
      <c r="A41" s="17"/>
      <c r="B41" s="19"/>
      <c r="C41" s="20"/>
      <c r="D41" s="19"/>
      <c r="E41" s="20"/>
      <c r="F41" s="20"/>
      <c r="I41" s="20"/>
    </row>
    <row r="42" spans="1:11" ht="16.5" customHeight="1" x14ac:dyDescent="0.25">
      <c r="A42" s="17">
        <v>6</v>
      </c>
      <c r="B42" s="19" t="s">
        <v>69</v>
      </c>
      <c r="C42" s="20" t="s">
        <v>14</v>
      </c>
      <c r="D42" s="19"/>
      <c r="E42" s="20"/>
      <c r="F42" s="20" t="s">
        <v>70</v>
      </c>
      <c r="G42" s="7" t="s">
        <v>14</v>
      </c>
      <c r="I42" s="20"/>
      <c r="J42" s="56">
        <v>999</v>
      </c>
    </row>
    <row r="43" spans="1:11" ht="16.5" customHeight="1" x14ac:dyDescent="0.25">
      <c r="A43" s="17"/>
      <c r="B43" s="19"/>
      <c r="C43" s="20"/>
      <c r="D43" s="19"/>
      <c r="E43" s="20"/>
      <c r="F43" s="20"/>
      <c r="I43" s="20"/>
    </row>
    <row r="44" spans="1:11" s="1" customFormat="1" ht="16.5" customHeight="1" x14ac:dyDescent="0.25">
      <c r="A44" s="29">
        <v>7</v>
      </c>
      <c r="B44" s="30" t="s">
        <v>71</v>
      </c>
      <c r="C44" s="45" t="s">
        <v>95</v>
      </c>
      <c r="D44" s="34"/>
      <c r="E44" s="3"/>
      <c r="F44" s="29">
        <v>1</v>
      </c>
      <c r="G44" s="31" t="s">
        <v>72</v>
      </c>
      <c r="H44" s="35"/>
      <c r="I44" s="35"/>
      <c r="J44" s="57">
        <f>SUMPRODUCT(F45:F46,J45:J46)</f>
        <v>999.02</v>
      </c>
      <c r="K44" s="6"/>
    </row>
    <row r="45" spans="1:11" ht="16.5" customHeight="1" x14ac:dyDescent="0.25">
      <c r="A45" s="36">
        <v>7.1</v>
      </c>
      <c r="B45" s="19" t="s">
        <v>73</v>
      </c>
      <c r="C45" s="44">
        <v>472826</v>
      </c>
      <c r="D45" s="19"/>
      <c r="E45" s="20"/>
      <c r="F45" s="20">
        <v>1</v>
      </c>
      <c r="G45" s="7" t="s">
        <v>72</v>
      </c>
      <c r="H45" s="37"/>
      <c r="I45" s="37"/>
      <c r="J45" s="37">
        <v>999</v>
      </c>
    </row>
    <row r="46" spans="1:11" ht="16.5" customHeight="1" x14ac:dyDescent="0.25">
      <c r="A46" s="36">
        <v>7.2</v>
      </c>
      <c r="B46" s="19" t="s">
        <v>74</v>
      </c>
      <c r="C46" s="36" t="s">
        <v>75</v>
      </c>
      <c r="D46" s="19"/>
      <c r="E46" s="20"/>
      <c r="F46" s="20">
        <v>1</v>
      </c>
      <c r="G46" s="7" t="s">
        <v>72</v>
      </c>
      <c r="H46" s="37"/>
      <c r="I46" s="37"/>
      <c r="J46" s="37">
        <v>0.02</v>
      </c>
    </row>
    <row r="47" spans="1:11" ht="16.5" customHeight="1" x14ac:dyDescent="0.25">
      <c r="A47" s="36"/>
      <c r="B47" s="19"/>
      <c r="C47" s="36"/>
      <c r="D47" s="19"/>
      <c r="E47" s="20"/>
      <c r="F47" s="20"/>
      <c r="H47" s="37"/>
      <c r="I47" s="37"/>
      <c r="J47" s="37"/>
    </row>
    <row r="48" spans="1:11" ht="16.5" customHeight="1" x14ac:dyDescent="0.25">
      <c r="A48" s="36">
        <v>8</v>
      </c>
      <c r="B48" s="19" t="s">
        <v>76</v>
      </c>
      <c r="C48" s="20">
        <v>463763</v>
      </c>
      <c r="D48" s="19"/>
      <c r="E48" s="20"/>
      <c r="F48" s="20">
        <v>1</v>
      </c>
      <c r="G48" s="7" t="s">
        <v>14</v>
      </c>
      <c r="H48" s="37"/>
      <c r="I48" s="37"/>
      <c r="J48" s="56">
        <v>0.02</v>
      </c>
    </row>
    <row r="49" spans="1:11" ht="16.5" customHeight="1" x14ac:dyDescent="0.25">
      <c r="A49" s="36"/>
      <c r="B49" s="19"/>
      <c r="C49" s="36"/>
      <c r="D49" s="19"/>
      <c r="E49" s="20"/>
      <c r="F49" s="20"/>
      <c r="H49" s="37"/>
      <c r="I49" s="37"/>
      <c r="J49" s="37"/>
    </row>
    <row r="50" spans="1:11" s="1" customFormat="1" ht="16.5" customHeight="1" x14ac:dyDescent="0.25">
      <c r="A50" s="15">
        <v>9</v>
      </c>
      <c r="B50" s="16" t="s">
        <v>77</v>
      </c>
      <c r="C50" s="15" t="s">
        <v>78</v>
      </c>
      <c r="D50" s="16"/>
      <c r="E50" s="3"/>
      <c r="F50" s="62">
        <v>0.16666666666666666</v>
      </c>
      <c r="G50" s="31" t="s">
        <v>72</v>
      </c>
      <c r="H50" s="35"/>
      <c r="I50" s="35"/>
      <c r="J50" s="57">
        <f>SUMPRODUCT(F51:F52,J51:J52)</f>
        <v>1998</v>
      </c>
      <c r="K50" s="6"/>
    </row>
    <row r="51" spans="1:11" ht="16.5" customHeight="1" x14ac:dyDescent="0.25">
      <c r="A51" s="36">
        <v>9.1</v>
      </c>
      <c r="B51" s="19" t="s">
        <v>79</v>
      </c>
      <c r="C51" s="36" t="s">
        <v>80</v>
      </c>
      <c r="D51" s="19"/>
      <c r="E51" s="20"/>
      <c r="F51" s="20">
        <v>1</v>
      </c>
      <c r="G51" s="41" t="s">
        <v>72</v>
      </c>
      <c r="H51" s="37"/>
      <c r="I51" s="37"/>
      <c r="J51" s="37">
        <v>999</v>
      </c>
    </row>
    <row r="52" spans="1:11" ht="16.5" customHeight="1" x14ac:dyDescent="0.25">
      <c r="A52" s="36">
        <v>9.1999999999999993</v>
      </c>
      <c r="B52" s="19" t="s">
        <v>81</v>
      </c>
      <c r="C52" s="17">
        <v>469422</v>
      </c>
      <c r="D52" s="19"/>
      <c r="E52" s="20"/>
      <c r="F52" s="20">
        <v>1</v>
      </c>
      <c r="G52" s="7" t="s">
        <v>72</v>
      </c>
      <c r="H52" s="37"/>
      <c r="I52" s="37"/>
      <c r="J52" s="37">
        <v>999</v>
      </c>
    </row>
    <row r="53" spans="1:11" ht="16.5" customHeight="1" x14ac:dyDescent="0.25">
      <c r="A53" s="36"/>
      <c r="B53" s="19"/>
      <c r="C53" s="36"/>
      <c r="D53" s="19"/>
      <c r="E53" s="20"/>
      <c r="H53" s="37"/>
      <c r="I53" s="37"/>
      <c r="J53" s="37"/>
    </row>
    <row r="54" spans="1:11" ht="16.5" customHeight="1" x14ac:dyDescent="0.25">
      <c r="A54" s="36">
        <v>10</v>
      </c>
      <c r="B54" s="19" t="s">
        <v>82</v>
      </c>
      <c r="C54" s="36" t="s">
        <v>14</v>
      </c>
      <c r="D54" s="19"/>
      <c r="E54" s="20"/>
      <c r="F54" s="38" t="s">
        <v>83</v>
      </c>
      <c r="G54" s="7" t="s">
        <v>14</v>
      </c>
      <c r="H54" s="37"/>
      <c r="I54" s="37"/>
      <c r="J54" s="56">
        <v>10</v>
      </c>
    </row>
    <row r="55" spans="1:11" ht="16.5" customHeight="1" x14ac:dyDescent="0.25"/>
    <row r="56" spans="1:11" ht="16.5" customHeight="1" x14ac:dyDescent="0.25"/>
    <row r="57" spans="1:11" ht="16.5" customHeight="1" x14ac:dyDescent="0.25">
      <c r="A57" s="36"/>
      <c r="B57" s="19"/>
      <c r="C57" s="36"/>
      <c r="F57" s="20"/>
      <c r="G57" s="50"/>
      <c r="H57" s="37"/>
      <c r="I57" s="51" t="s">
        <v>109</v>
      </c>
      <c r="J57" s="37">
        <f>SUM(F4*J4)+(F9*J9)+(F17*J17)+(F25*J25)+(F40*J40)+(J42)+(F44*J44)+(F48*J48)</f>
        <v>62937.039999999994</v>
      </c>
    </row>
    <row r="58" spans="1:11" ht="16.5" customHeight="1" x14ac:dyDescent="0.25">
      <c r="A58" s="36"/>
      <c r="B58" s="19"/>
      <c r="C58" s="36"/>
      <c r="F58" s="20"/>
      <c r="G58" s="50"/>
      <c r="H58" s="52"/>
      <c r="I58" s="53" t="s">
        <v>110</v>
      </c>
      <c r="J58" s="54">
        <f>SUM(J57)+(F50*(J50+J54))</f>
        <v>63271.706666666658</v>
      </c>
    </row>
    <row r="59" spans="1:11" ht="16.5" customHeight="1" x14ac:dyDescent="0.25">
      <c r="A59" s="36"/>
      <c r="B59" s="19"/>
      <c r="C59" s="36"/>
      <c r="F59" s="20"/>
      <c r="G59" s="50"/>
      <c r="H59" s="37"/>
      <c r="I59" s="51" t="s">
        <v>111</v>
      </c>
      <c r="J59" s="61">
        <f>SUM(J58/F50)</f>
        <v>379630.24</v>
      </c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2026-08-07T11:00:57Z</cp:lastPrinted>
  <dcterms:created xsi:type="dcterms:W3CDTF">2012-04-17T15:07:43Z</dcterms:created>
  <dcterms:modified xsi:type="dcterms:W3CDTF">2026-10-09T08:57:03Z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4E140C051EF9492F8CA7244F2D819F5F_12</vt:lpwstr>
  </property>
</Properties>
</file>